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3. RIESGOS\Invalidez\Pago de Pensiones en el SSO y SIP\EXCEL\"/>
    </mc:Choice>
  </mc:AlternateContent>
  <xr:revisionPtr revIDLastSave="0" documentId="13_ncr:1_{A9663113-3AC0-48BD-A613-26C9FF4D9411}" xr6:coauthVersionLast="47" xr6:coauthVersionMax="47" xr10:uidLastSave="{00000000-0000-0000-0000-000000000000}"/>
  <bookViews>
    <workbookView xWindow="-120" yWindow="-120" windowWidth="20640" windowHeight="11040" tabRatio="908" firstSheet="1" activeTab="9" xr2:uid="{E711A453-9A9D-4DB6-A1C3-F6B48D2EC097}"/>
  </bookViews>
  <sheets>
    <sheet name="CARATULA" sheetId="14" state="hidden" r:id="rId1"/>
    <sheet name="2013" sheetId="36" r:id="rId2"/>
    <sheet name="2014" sheetId="45" r:id="rId3"/>
    <sheet name="2015" sheetId="46" r:id="rId4"/>
    <sheet name="2016" sheetId="48" r:id="rId5"/>
    <sheet name="2017" sheetId="49" r:id="rId6"/>
    <sheet name="2018" sheetId="50" r:id="rId7"/>
    <sheet name="2019" sheetId="51" r:id="rId8"/>
    <sheet name="2020" sheetId="52" r:id="rId9"/>
    <sheet name="2021" sheetId="53" r:id="rId10"/>
    <sheet name="2022" sheetId="54" r:id="rId11"/>
    <sheet name="2023" sheetId="55" r:id="rId12"/>
    <sheet name="2024" sheetId="56" r:id="rId13"/>
  </sheets>
  <definedNames>
    <definedName name="_xlnm.Print_Area" localSheetId="1">'2013'!$B$1:$J$25</definedName>
    <definedName name="_xlnm.Print_Area" localSheetId="2">'2014'!$B$1:$J$24</definedName>
    <definedName name="_xlnm.Print_Area" localSheetId="3">'2015'!$B$1:$J$24</definedName>
    <definedName name="_xlnm.Print_Area" localSheetId="4">'2016'!$B$1:$J$24</definedName>
    <definedName name="_xlnm.Print_Area" localSheetId="5">'2017'!$B$1:$J$24</definedName>
    <definedName name="_xlnm.Print_Area" localSheetId="6">'2018'!$B$1:$J$24</definedName>
    <definedName name="_xlnm.Print_Area" localSheetId="7">'2019'!$B$1:$J$24</definedName>
    <definedName name="_xlnm.Print_Area" localSheetId="8">'2020'!$B$1:$J$24</definedName>
    <definedName name="_xlnm.Print_Area" localSheetId="9">'2021'!$B$1:$J$24</definedName>
    <definedName name="_xlnm.Print_Area" localSheetId="10">'2022'!$B$1:$J$24</definedName>
    <definedName name="_xlnm.Print_Area" localSheetId="11">'2023'!$B$1:$J$25</definedName>
    <definedName name="_xlnm.Print_Area" localSheetId="12">'2024'!$B$1:$J$23</definedName>
    <definedName name="_xlnm.Print_Area" localSheetId="0">CARATULA!$B$1:$E$23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55" l="1"/>
  <c r="D17" i="56"/>
  <c r="E17" i="56"/>
  <c r="F17" i="56"/>
  <c r="G17" i="56"/>
  <c r="H17" i="56"/>
  <c r="I17" i="56"/>
  <c r="C17" i="56"/>
  <c r="J16" i="56"/>
  <c r="J15" i="56"/>
  <c r="J14" i="56"/>
  <c r="J17" i="56" s="1"/>
  <c r="I19" i="55"/>
  <c r="H19" i="55"/>
  <c r="G19" i="55"/>
  <c r="F19" i="55"/>
  <c r="E19" i="55"/>
  <c r="D19" i="55"/>
  <c r="C19" i="55"/>
  <c r="J17" i="55"/>
  <c r="J16" i="55"/>
  <c r="J15" i="55"/>
  <c r="J14" i="55"/>
  <c r="J19" i="55" s="1"/>
  <c r="I18" i="54"/>
  <c r="H18" i="54"/>
  <c r="G18" i="54"/>
  <c r="F18" i="54"/>
  <c r="E18" i="54"/>
  <c r="D18" i="54"/>
  <c r="C18" i="54"/>
  <c r="J17" i="54"/>
  <c r="J16" i="54"/>
  <c r="J15" i="54"/>
  <c r="J14" i="54"/>
  <c r="I18" i="53"/>
  <c r="H18" i="53"/>
  <c r="G18" i="53"/>
  <c r="F18" i="53"/>
  <c r="E18" i="53"/>
  <c r="D18" i="53"/>
  <c r="C18" i="53"/>
  <c r="J17" i="53"/>
  <c r="J16" i="53"/>
  <c r="J15" i="53"/>
  <c r="J14" i="53"/>
  <c r="I18" i="52"/>
  <c r="H18" i="52"/>
  <c r="G18" i="52"/>
  <c r="F18" i="52"/>
  <c r="E18" i="52"/>
  <c r="D18" i="52"/>
  <c r="C18" i="52"/>
  <c r="J17" i="52"/>
  <c r="J16" i="52"/>
  <c r="J15" i="52"/>
  <c r="J14" i="52"/>
  <c r="I18" i="51"/>
  <c r="H18" i="51"/>
  <c r="G18" i="51"/>
  <c r="F18" i="51"/>
  <c r="E18" i="51"/>
  <c r="D18" i="51"/>
  <c r="C18" i="51"/>
  <c r="J17" i="51"/>
  <c r="J16" i="51"/>
  <c r="J15" i="51"/>
  <c r="J14" i="51"/>
  <c r="I18" i="50"/>
  <c r="H18" i="50"/>
  <c r="G18" i="50"/>
  <c r="F18" i="50"/>
  <c r="E18" i="50"/>
  <c r="D18" i="50"/>
  <c r="C18" i="50"/>
  <c r="J17" i="50"/>
  <c r="J16" i="50"/>
  <c r="J15" i="50"/>
  <c r="J14" i="50"/>
  <c r="I18" i="49"/>
  <c r="H18" i="49"/>
  <c r="G18" i="49"/>
  <c r="F18" i="49"/>
  <c r="E18" i="49"/>
  <c r="D18" i="49"/>
  <c r="C18" i="49"/>
  <c r="J17" i="49"/>
  <c r="J16" i="49"/>
  <c r="J15" i="49"/>
  <c r="J14" i="49"/>
  <c r="I18" i="48"/>
  <c r="H18" i="48"/>
  <c r="G18" i="48"/>
  <c r="F18" i="48"/>
  <c r="E18" i="48"/>
  <c r="D18" i="48"/>
  <c r="C18" i="48"/>
  <c r="J17" i="48"/>
  <c r="J16" i="48"/>
  <c r="J15" i="48"/>
  <c r="J14" i="48"/>
  <c r="I18" i="46"/>
  <c r="H18" i="46"/>
  <c r="G18" i="46"/>
  <c r="F18" i="46"/>
  <c r="E18" i="46"/>
  <c r="D18" i="46"/>
  <c r="C18" i="46"/>
  <c r="J17" i="46"/>
  <c r="J16" i="46"/>
  <c r="J18" i="46" s="1"/>
  <c r="J15" i="46"/>
  <c r="J14" i="46"/>
  <c r="J15" i="45"/>
  <c r="J16" i="45"/>
  <c r="J17" i="45"/>
  <c r="J14" i="36"/>
  <c r="J15" i="36"/>
  <c r="J16" i="36"/>
  <c r="J17" i="36"/>
  <c r="I18" i="45"/>
  <c r="H18" i="45"/>
  <c r="G18" i="45"/>
  <c r="F18" i="45"/>
  <c r="E18" i="45"/>
  <c r="D18" i="45"/>
  <c r="C18" i="45"/>
  <c r="J14" i="45"/>
  <c r="J18" i="45" s="1"/>
  <c r="H18" i="36"/>
  <c r="D18" i="36"/>
  <c r="E18" i="36"/>
  <c r="F18" i="36"/>
  <c r="G18" i="36"/>
  <c r="I18" i="36"/>
  <c r="C18" i="36"/>
  <c r="J18" i="54" l="1"/>
  <c r="J18" i="53"/>
  <c r="J18" i="52"/>
  <c r="J18" i="50"/>
  <c r="J18" i="51"/>
  <c r="J18" i="49"/>
  <c r="J18" i="48"/>
  <c r="J18" i="36"/>
</calcChain>
</file>

<file path=xl/sharedStrings.xml><?xml version="1.0" encoding="utf-8"?>
<sst xmlns="http://schemas.openxmlformats.org/spreadsheetml/2006/main" count="300" uniqueCount="32">
  <si>
    <t>ENTIDAD</t>
  </si>
  <si>
    <t>LA VITALICIA SEGUROS Y REASEGUROS DE VIDA S.A.</t>
  </si>
  <si>
    <t>SEGUROS PROVIDA S.A.</t>
  </si>
  <si>
    <t>FUTURO DE BOLIVIA S.A. AFP</t>
  </si>
  <si>
    <t>BBVA PREVISIÓN AFP S.A.</t>
  </si>
  <si>
    <t>TOTAL</t>
  </si>
  <si>
    <t>Fuente: Elaborado en base a informacion remitida por BBVA Previsión AFP S.A., Futuro de Bolivia S.A. AFP, La Vitalicia Seguros y Reaseguros de Vida S.A. y Seguros PROVIDA S.A.</t>
  </si>
  <si>
    <t>SIP: Sistema Integral de Pensiones.</t>
  </si>
  <si>
    <t>Gestión 2013</t>
  </si>
  <si>
    <t>RIESGO COMÚN</t>
  </si>
  <si>
    <t>RIESGO PROFESIONAL</t>
  </si>
  <si>
    <t>RIESGO LABORAL</t>
  </si>
  <si>
    <t>Gestión 2014</t>
  </si>
  <si>
    <t>(Expresado en Bolivianos)</t>
  </si>
  <si>
    <t>Gestión 2015</t>
  </si>
  <si>
    <t>Gestión 2016</t>
  </si>
  <si>
    <t>Gestión 2017</t>
  </si>
  <si>
    <t>Gestión 2018</t>
  </si>
  <si>
    <t>Gestión 2019</t>
  </si>
  <si>
    <t>Gestión 2020</t>
  </si>
  <si>
    <t>Gestión 2021</t>
  </si>
  <si>
    <t>Gestión 2022</t>
  </si>
  <si>
    <t>Gestión 2023</t>
  </si>
  <si>
    <t>GESTORA PÚBLICA DE LA SEGURIDAD SOCIAL DE LARGO PLAZO</t>
  </si>
  <si>
    <t>Gestión 2024</t>
  </si>
  <si>
    <t>Inv. Parcial</t>
  </si>
  <si>
    <t>Inv. Total</t>
  </si>
  <si>
    <t>Inv. Global</t>
  </si>
  <si>
    <t>PENSIONES DE INVALIDEZ EN EL SSO Y SIP</t>
  </si>
  <si>
    <t>PAGO ANUAL POR ENTIDAD, TIPO DE RIESGO Y TIPO DE INVALIDEZ</t>
  </si>
  <si>
    <t>SSO: Seguro Social Obligatorio</t>
  </si>
  <si>
    <t>Inv: Invalidez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</si>
</sst>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theme="1"/>
      <name val="Liberation Sans"/>
      <family val="2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FFFFFF"/>
      <name val="Arial1"/>
    </font>
    <font>
      <sz val="8"/>
      <color rgb="FFCC0000"/>
      <name val="Arial1"/>
    </font>
    <font>
      <i/>
      <sz val="8"/>
      <color rgb="FF808080"/>
      <name val="Arial1"/>
    </font>
    <font>
      <sz val="8"/>
      <color rgb="FF006600"/>
      <name val="Arial1"/>
    </font>
    <font>
      <b/>
      <sz val="24"/>
      <color rgb="FF000000"/>
      <name val="Arial1"/>
    </font>
    <font>
      <b/>
      <sz val="18"/>
      <color rgb="FF000000"/>
      <name val="Arial1"/>
    </font>
    <font>
      <b/>
      <sz val="12"/>
      <color rgb="FF000000"/>
      <name val="Arial1"/>
    </font>
    <font>
      <u/>
      <sz val="8"/>
      <color rgb="FF0000EE"/>
      <name val="Arial1"/>
    </font>
    <font>
      <sz val="8"/>
      <color rgb="FF996600"/>
      <name val="Arial1"/>
    </font>
    <font>
      <sz val="8"/>
      <color rgb="FF333333"/>
      <name val="Arial1"/>
    </font>
    <font>
      <b/>
      <i/>
      <u/>
      <sz val="8"/>
      <color rgb="FF000000"/>
      <name val="Arial1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theme="0"/>
        <bgColor rgb="FFCCE4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0">
    <xf numFmtId="0" fontId="0" fillId="0" borderId="0"/>
    <xf numFmtId="0" fontId="11" fillId="8" borderId="0" applyNumberFormat="0" applyBorder="0" applyProtection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51">
    <xf numFmtId="0" fontId="0" fillId="0" borderId="0" xfId="0"/>
    <xf numFmtId="0" fontId="1" fillId="0" borderId="0" xfId="7"/>
    <xf numFmtId="0" fontId="14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17" fillId="0" borderId="0" xfId="7" applyFont="1" applyAlignment="1">
      <alignment vertical="center"/>
    </xf>
    <xf numFmtId="0" fontId="1" fillId="0" borderId="0" xfId="7" applyAlignment="1">
      <alignment horizontal="center" vertical="center"/>
    </xf>
    <xf numFmtId="3" fontId="1" fillId="0" borderId="0" xfId="7" applyNumberFormat="1"/>
    <xf numFmtId="0" fontId="1" fillId="0" borderId="0" xfId="7" applyFill="1" applyBorder="1"/>
    <xf numFmtId="0" fontId="17" fillId="0" borderId="0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vertical="center"/>
    </xf>
    <xf numFmtId="0" fontId="1" fillId="0" borderId="0" xfId="7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left" vertical="top"/>
    </xf>
    <xf numFmtId="3" fontId="20" fillId="0" borderId="0" xfId="7" applyNumberFormat="1" applyFont="1" applyFill="1" applyBorder="1" applyAlignment="1">
      <alignment horizontal="center" vertical="center"/>
    </xf>
    <xf numFmtId="3" fontId="1" fillId="0" borderId="0" xfId="7" applyNumberFormat="1" applyFill="1" applyBorder="1"/>
    <xf numFmtId="0" fontId="21" fillId="0" borderId="0" xfId="7" applyFont="1" applyFill="1" applyBorder="1"/>
    <xf numFmtId="3" fontId="21" fillId="0" borderId="0" xfId="7" applyNumberFormat="1" applyFont="1" applyFill="1" applyBorder="1" applyAlignment="1">
      <alignment horizontal="center" vertical="center"/>
    </xf>
    <xf numFmtId="0" fontId="18" fillId="9" borderId="4" xfId="7" applyFont="1" applyFill="1" applyBorder="1" applyAlignment="1">
      <alignment horizontal="center" vertical="center"/>
    </xf>
    <xf numFmtId="49" fontId="16" fillId="0" borderId="0" xfId="7" applyNumberFormat="1" applyFont="1" applyFill="1" applyBorder="1" applyAlignment="1">
      <alignment horizontal="center" vertical="center"/>
    </xf>
    <xf numFmtId="0" fontId="1" fillId="0" borderId="0" xfId="0" applyFont="1"/>
    <xf numFmtId="3" fontId="24" fillId="10" borderId="2" xfId="7" applyNumberFormat="1" applyFont="1" applyFill="1" applyBorder="1" applyAlignment="1">
      <alignment horizontal="right" vertical="center"/>
    </xf>
    <xf numFmtId="3" fontId="24" fillId="10" borderId="3" xfId="7" applyNumberFormat="1" applyFont="1" applyFill="1" applyBorder="1" applyAlignment="1">
      <alignment horizontal="right" vertical="center"/>
    </xf>
    <xf numFmtId="3" fontId="22" fillId="11" borderId="3" xfId="7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10" borderId="2" xfId="7" applyFont="1" applyFill="1" applyBorder="1" applyAlignment="1">
      <alignment horizontal="left" vertical="center"/>
    </xf>
    <xf numFmtId="0" fontId="24" fillId="10" borderId="3" xfId="7" applyFont="1" applyFill="1" applyBorder="1" applyAlignment="1">
      <alignment horizontal="left" vertical="center"/>
    </xf>
    <xf numFmtId="0" fontId="22" fillId="11" borderId="3" xfId="7" applyFont="1" applyFill="1" applyBorder="1" applyAlignment="1">
      <alignment vertical="center"/>
    </xf>
    <xf numFmtId="0" fontId="1" fillId="0" borderId="0" xfId="7" applyBorder="1"/>
    <xf numFmtId="3" fontId="1" fillId="0" borderId="0" xfId="7" applyNumberFormat="1" applyBorder="1"/>
    <xf numFmtId="0" fontId="24" fillId="10" borderId="0" xfId="7" applyFont="1" applyFill="1" applyBorder="1" applyAlignment="1">
      <alignment horizontal="left" vertical="center"/>
    </xf>
    <xf numFmtId="49" fontId="17" fillId="0" borderId="0" xfId="7" applyNumberFormat="1" applyFont="1" applyFill="1" applyBorder="1" applyAlignment="1">
      <alignment horizontal="center" vertical="center"/>
    </xf>
    <xf numFmtId="0" fontId="26" fillId="12" borderId="0" xfId="7" applyFont="1" applyFill="1" applyBorder="1" applyAlignment="1">
      <alignment horizontal="left" vertical="center" wrapText="1"/>
    </xf>
    <xf numFmtId="0" fontId="18" fillId="9" borderId="8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wrapText="1"/>
    </xf>
    <xf numFmtId="0" fontId="15" fillId="0" borderId="0" xfId="7" applyFont="1" applyFill="1" applyBorder="1" applyAlignment="1">
      <alignment horizontal="center" vertical="center"/>
    </xf>
    <xf numFmtId="49" fontId="16" fillId="0" borderId="0" xfId="7" applyNumberFormat="1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 wrapText="1"/>
    </xf>
    <xf numFmtId="0" fontId="23" fillId="0" borderId="0" xfId="7" applyFont="1" applyFill="1" applyBorder="1" applyAlignment="1">
      <alignment horizontal="center" vertical="center"/>
    </xf>
    <xf numFmtId="49" fontId="17" fillId="0" borderId="11" xfId="7" applyNumberFormat="1" applyFont="1" applyFill="1" applyBorder="1" applyAlignment="1">
      <alignment horizontal="center" vertical="center"/>
    </xf>
    <xf numFmtId="49" fontId="17" fillId="0" borderId="0" xfId="7" applyNumberFormat="1" applyFont="1" applyFill="1" applyBorder="1" applyAlignment="1">
      <alignment horizontal="center" vertical="center"/>
    </xf>
    <xf numFmtId="0" fontId="27" fillId="12" borderId="5" xfId="7" applyFont="1" applyFill="1" applyBorder="1" applyAlignment="1">
      <alignment horizontal="left" vertical="center" wrapText="1"/>
    </xf>
    <xf numFmtId="0" fontId="26" fillId="12" borderId="5" xfId="7" applyFont="1" applyFill="1" applyBorder="1" applyAlignment="1">
      <alignment horizontal="left" vertical="center" wrapText="1"/>
    </xf>
    <xf numFmtId="0" fontId="18" fillId="9" borderId="6" xfId="7" applyFont="1" applyFill="1" applyBorder="1" applyAlignment="1">
      <alignment horizontal="center" vertical="center"/>
    </xf>
    <xf numFmtId="0" fontId="18" fillId="9" borderId="7" xfId="7" applyFont="1" applyFill="1" applyBorder="1" applyAlignment="1">
      <alignment horizontal="center" vertical="center"/>
    </xf>
    <xf numFmtId="0" fontId="18" fillId="9" borderId="6" xfId="7" applyFont="1" applyFill="1" applyBorder="1" applyAlignment="1">
      <alignment horizontal="center" vertical="center" wrapText="1"/>
    </xf>
    <xf numFmtId="0" fontId="18" fillId="9" borderId="7" xfId="7" applyFont="1" applyFill="1" applyBorder="1" applyAlignment="1">
      <alignment horizontal="center" vertical="center" wrapText="1"/>
    </xf>
    <xf numFmtId="0" fontId="18" fillId="9" borderId="9" xfId="7" applyFont="1" applyFill="1" applyBorder="1" applyAlignment="1">
      <alignment horizontal="center" vertical="center" wrapText="1"/>
    </xf>
    <xf numFmtId="0" fontId="18" fillId="9" borderId="10" xfId="7" applyFont="1" applyFill="1" applyBorder="1" applyAlignment="1">
      <alignment horizontal="center" vertical="center" wrapText="1"/>
    </xf>
    <xf numFmtId="0" fontId="27" fillId="12" borderId="0" xfId="7" applyFont="1" applyFill="1" applyBorder="1" applyAlignment="1">
      <alignment horizontal="left" vertical="center" wrapText="1"/>
    </xf>
  </cellXfs>
  <cellStyles count="20">
    <cellStyle name="Accent" xfId="2" xr:uid="{13F884D9-4C3D-428C-9DB6-420511C2939C}"/>
    <cellStyle name="Accent 1" xfId="3" xr:uid="{6C143D98-9F33-46B0-85D0-1F8995C51E53}"/>
    <cellStyle name="Accent 2" xfId="4" xr:uid="{33B55B8E-EB6B-4803-AD49-A5848333F563}"/>
    <cellStyle name="Accent 3" xfId="5" xr:uid="{085B589E-EA5D-4D65-BD21-DA7D052C5357}"/>
    <cellStyle name="Bad" xfId="6" xr:uid="{4AAB9BD1-245F-43CC-8506-E4E174D2EC88}"/>
    <cellStyle name="Default" xfId="7" xr:uid="{EC8BC0B8-FEF9-47EB-8D75-889F00539CA4}"/>
    <cellStyle name="Error" xfId="8" xr:uid="{181F1612-2870-4988-95AD-DC6A64EA3D3C}"/>
    <cellStyle name="Footnote" xfId="9" xr:uid="{8FE90C5C-E7C7-427A-8B7B-A9DFA1B24C0C}"/>
    <cellStyle name="Good" xfId="10" xr:uid="{FDE3344B-1C48-43B1-B4D1-CA28BD76E6F8}"/>
    <cellStyle name="Heading" xfId="11" xr:uid="{20F5D719-A1CE-4F3D-AEF0-CE0DF51EC163}"/>
    <cellStyle name="Heading 1" xfId="12" xr:uid="{12DE8C3D-27A1-4A57-8241-55A598A17C1F}"/>
    <cellStyle name="Heading 2" xfId="13" xr:uid="{CBD38709-DED7-4BA5-B00E-2B145939FEAB}"/>
    <cellStyle name="Hyperlink" xfId="14" xr:uid="{539AD5C1-54A3-4AF1-A955-149F00B929BF}"/>
    <cellStyle name="Neutral" xfId="1" builtinId="28" customBuiltin="1"/>
    <cellStyle name="Normal" xfId="0" builtinId="0" customBuiltin="1"/>
    <cellStyle name="Note" xfId="15" xr:uid="{BFEFD74E-8AF1-443B-9C12-F7444658DBF3}"/>
    <cellStyle name="Result" xfId="16" xr:uid="{E8CBC4DC-7C8D-4CD3-9219-A30E0071F8CB}"/>
    <cellStyle name="Status" xfId="17" xr:uid="{5AB86875-CD0B-4E22-A4D1-63F9B8512C8D}"/>
    <cellStyle name="Text" xfId="18" xr:uid="{21FD7130-9A2C-421F-BFC3-F59CA33CADB6}"/>
    <cellStyle name="Warning" xfId="19" xr:uid="{8BB8CB5A-BD4D-4A2B-90B5-5973AA4DE31A}"/>
  </cellStyles>
  <dxfs count="0"/>
  <tableStyles count="0" defaultTableStyle="TableStyleMedium2" defaultPivotStyle="PivotStyleLight16"/>
  <colors>
    <mruColors>
      <color rgb="FF558ED5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5</xdr:col>
      <xdr:colOff>19050</xdr:colOff>
      <xdr:row>23</xdr:row>
      <xdr:rowOff>12550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1B8874-4A09-4B80-A645-E0A12BAF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6829425" cy="4470250"/>
        </a:xfrm>
        <a:prstGeom prst="rect">
          <a:avLst/>
        </a:prstGeom>
      </xdr:spPr>
    </xdr:pic>
    <xdr:clientData/>
  </xdr:twoCellAnchor>
  <xdr:twoCellAnchor>
    <xdr:from>
      <xdr:col>1</xdr:col>
      <xdr:colOff>560732</xdr:colOff>
      <xdr:row>11</xdr:row>
      <xdr:rowOff>87383</xdr:rowOff>
    </xdr:from>
    <xdr:to>
      <xdr:col>4</xdr:col>
      <xdr:colOff>708163</xdr:colOff>
      <xdr:row>14</xdr:row>
      <xdr:rowOff>63777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A29871B7-31C0-959D-ECAF-C5AA43B49BE6}"/>
            </a:ext>
          </a:extLst>
        </xdr:cNvPr>
        <xdr:cNvSpPr txBox="1">
          <a:spLocks noGrp="1"/>
        </xdr:cNvSpPr>
      </xdr:nvSpPr>
      <xdr:spPr>
        <a:xfrm>
          <a:off x="856007" y="2316233"/>
          <a:ext cx="5881481" cy="73839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20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PERSONAS QUE GENERARON DERECHO A PAGO DE PENSIONES POR JUBILACIÓN SSO Y SIP, PAGO CCM, PENSIÓN MÍNIMA Y PENSIÓN SOLIDARIA DE VEJEZ</a:t>
          </a:r>
          <a:endParaRPr sz="20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533400</xdr:colOff>
      <xdr:row>1</xdr:row>
      <xdr:rowOff>114300</xdr:rowOff>
    </xdr:from>
    <xdr:to>
      <xdr:col>2</xdr:col>
      <xdr:colOff>408765</xdr:colOff>
      <xdr:row>5</xdr:row>
      <xdr:rowOff>200025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AD4BB578-E21E-414E-AB00-63F3DA6F9C4C}"/>
            </a:ext>
          </a:extLst>
        </xdr:cNvPr>
        <xdr:cNvGrpSpPr/>
      </xdr:nvGrpSpPr>
      <xdr:grpSpPr>
        <a:xfrm>
          <a:off x="828675" y="257175"/>
          <a:ext cx="3294840" cy="752475"/>
          <a:chOff x="1099127" y="165389"/>
          <a:chExt cx="6504998" cy="1485611"/>
        </a:xfrm>
      </xdr:grpSpPr>
      <xdr:sp macro="" textlink="">
        <xdr:nvSpPr>
          <xdr:cNvPr id="10" name="Diagrama de flujo: proceso alternativo 9">
            <a:extLst>
              <a:ext uri="{FF2B5EF4-FFF2-40B4-BE49-F238E27FC236}">
                <a16:creationId xmlns:a16="http://schemas.microsoft.com/office/drawing/2014/main" id="{0B8F84E8-FEF5-0ED3-1164-E86E34D34513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16ACC67-C908-23FE-2CC0-AE9045733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301D24-1C24-4ED4-8440-BEEBEC31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00D51B-D5BC-4ED5-8ADE-75171E5A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4F0E0D-29FA-4C3A-808A-79510FE5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2C57C-1CF5-4A42-8053-8C783BA5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461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F68B5E-B185-40A0-86B2-46EE54BF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403" y="109904"/>
          <a:ext cx="1394135" cy="632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FDD05-4239-42A9-A936-3D767E22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9C28B6-E18E-429B-BA9F-1BD6F3944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6FEBC-A78C-43F2-AE7C-1169E6334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7C536-6983-4570-AD96-BAD33F24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1E91DE-83C4-4F3B-94A2-2DEC201E2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088692-0441-4C98-AADD-958C386F5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901211</xdr:colOff>
      <xdr:row>0</xdr:row>
      <xdr:rowOff>109904</xdr:rowOff>
    </xdr:from>
    <xdr:to>
      <xdr:col>5</xdr:col>
      <xdr:colOff>258461</xdr:colOff>
      <xdr:row>5</xdr:row>
      <xdr:rowOff>9944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5F3C65-B7E7-4557-A39E-707B053A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5136" y="109904"/>
          <a:ext cx="1395600" cy="614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C43D-9C80-42AA-9B57-B437564E128C}">
  <sheetPr>
    <pageSetUpPr fitToPage="1"/>
  </sheetPr>
  <dimension ref="A1:M24"/>
  <sheetViews>
    <sheetView showGridLines="0" zoomScaleNormal="100" zoomScaleSheetLayoutView="100" workbookViewId="0">
      <selection activeCell="F13" sqref="F13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6.7109375" style="1" customWidth="1"/>
    <col min="4" max="4" width="18" style="1" customWidth="1"/>
    <col min="5" max="5" width="16" style="1" customWidth="1"/>
    <col min="6" max="6" width="20.140625" style="1" customWidth="1"/>
    <col min="7" max="7" width="8.42578125" style="1" customWidth="1"/>
    <col min="8" max="8" width="7.85546875" style="1" customWidth="1"/>
    <col min="9" max="16384" width="7.85546875" style="1"/>
  </cols>
  <sheetData>
    <row r="1" spans="1:13" ht="11.25" customHeight="1"/>
    <row r="2" spans="1:13" ht="11.25" customHeight="1"/>
    <row r="3" spans="1:13" ht="11.25" customHeight="1"/>
    <row r="5" spans="1:13" ht="18.75">
      <c r="B5" s="34"/>
      <c r="C5" s="34"/>
      <c r="D5" s="34"/>
      <c r="E5" s="34"/>
      <c r="F5" s="2"/>
      <c r="G5" s="2"/>
    </row>
    <row r="6" spans="1:13" ht="36.75" customHeight="1">
      <c r="B6" s="35"/>
      <c r="C6" s="35"/>
      <c r="D6" s="35"/>
      <c r="E6" s="35"/>
      <c r="F6" s="2"/>
      <c r="G6" s="2"/>
    </row>
    <row r="7" spans="1:13" ht="15">
      <c r="B7" s="36"/>
      <c r="C7" s="36"/>
      <c r="D7" s="36"/>
      <c r="E7" s="36"/>
      <c r="F7" s="3"/>
      <c r="G7" s="3"/>
    </row>
    <row r="8" spans="1:13" ht="12">
      <c r="B8" s="37"/>
      <c r="C8" s="37"/>
      <c r="D8" s="37"/>
      <c r="E8" s="37"/>
      <c r="F8" s="4"/>
      <c r="G8" s="4"/>
    </row>
    <row r="9" spans="1:13" ht="12">
      <c r="A9" s="7"/>
      <c r="B9" s="8"/>
      <c r="C9" s="8"/>
      <c r="D9" s="8"/>
      <c r="E9" s="8"/>
      <c r="F9" s="9"/>
      <c r="G9" s="4"/>
    </row>
    <row r="10" spans="1:13" ht="15">
      <c r="A10" s="10"/>
      <c r="B10" s="11"/>
      <c r="C10" s="11"/>
      <c r="D10" s="11"/>
      <c r="E10" s="12"/>
      <c r="F10" s="10"/>
      <c r="G10" s="5"/>
    </row>
    <row r="11" spans="1:13" customFormat="1" ht="21" customHeight="1">
      <c r="A11" s="7"/>
      <c r="B11" s="13"/>
      <c r="C11" s="14"/>
      <c r="D11" s="14"/>
      <c r="E11" s="14"/>
      <c r="F11" s="15"/>
      <c r="G11" s="6"/>
      <c r="H11" s="6"/>
      <c r="I11" s="6"/>
      <c r="J11" s="6"/>
      <c r="K11" s="6"/>
      <c r="L11" s="6"/>
      <c r="M11" s="6"/>
    </row>
    <row r="12" spans="1:13" customFormat="1" ht="21" customHeight="1">
      <c r="A12" s="7"/>
      <c r="B12" s="13"/>
      <c r="C12" s="14"/>
      <c r="D12" s="14"/>
      <c r="E12" s="14"/>
      <c r="F12" s="15"/>
      <c r="G12" s="6"/>
      <c r="H12" s="6"/>
      <c r="I12" s="6"/>
      <c r="J12" s="6"/>
      <c r="K12" s="6"/>
      <c r="L12" s="6"/>
      <c r="M12" s="6"/>
    </row>
    <row r="13" spans="1:13" customFormat="1" ht="18.75" customHeight="1">
      <c r="A13" s="7"/>
      <c r="B13" s="13"/>
      <c r="C13" s="14"/>
      <c r="D13" s="14"/>
      <c r="E13" s="14"/>
      <c r="F13" s="15"/>
      <c r="G13" s="6"/>
      <c r="H13" s="6"/>
      <c r="I13" s="6"/>
      <c r="J13" s="6"/>
      <c r="K13" s="6"/>
      <c r="L13" s="6"/>
      <c r="M13" s="6"/>
    </row>
    <row r="14" spans="1:13" customFormat="1" ht="20.25" customHeight="1">
      <c r="A14" s="7"/>
      <c r="B14" s="13"/>
      <c r="C14" s="14"/>
      <c r="D14" s="14"/>
      <c r="E14" s="14"/>
      <c r="F14" s="15"/>
      <c r="G14" s="6"/>
      <c r="H14" s="6"/>
      <c r="I14" s="6"/>
      <c r="J14" s="6"/>
      <c r="K14" s="6"/>
      <c r="L14" s="6"/>
      <c r="M14" s="6"/>
    </row>
    <row r="15" spans="1:13" customFormat="1" ht="15">
      <c r="A15" s="7"/>
      <c r="B15" s="16"/>
      <c r="C15" s="17"/>
      <c r="D15" s="17"/>
      <c r="E15" s="17"/>
      <c r="F15" s="15"/>
      <c r="G15" s="6"/>
      <c r="H15" s="6"/>
      <c r="I15" s="6"/>
      <c r="J15" s="6"/>
      <c r="K15" s="6"/>
      <c r="L15" s="6"/>
      <c r="M15" s="6"/>
    </row>
    <row r="16" spans="1:13">
      <c r="A16" s="7"/>
      <c r="B16" s="7"/>
      <c r="C16" s="7"/>
      <c r="D16" s="7"/>
      <c r="E16" s="7"/>
      <c r="F16" s="7"/>
    </row>
    <row r="17" spans="1:13" customFormat="1" ht="12.75">
      <c r="A17" s="7"/>
      <c r="B17" s="7"/>
      <c r="C17" s="7"/>
      <c r="D17" s="7"/>
      <c r="E17" s="7"/>
      <c r="F17" s="7"/>
      <c r="G17" s="1"/>
      <c r="H17" s="1"/>
      <c r="I17" s="1"/>
      <c r="J17" s="1"/>
      <c r="K17" s="1"/>
      <c r="L17" s="1"/>
      <c r="M17" s="1"/>
    </row>
    <row r="18" spans="1:13" customFormat="1" ht="12.75">
      <c r="A18" s="7"/>
      <c r="B18" s="7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</row>
    <row r="19" spans="1:13" customFormat="1" ht="12.75">
      <c r="A19" s="7"/>
      <c r="B19" s="7"/>
      <c r="C19" s="7"/>
      <c r="D19" s="7"/>
      <c r="E19" s="7"/>
      <c r="F19" s="7"/>
      <c r="G19" s="1"/>
      <c r="H19" s="1"/>
      <c r="I19" s="1"/>
      <c r="J19" s="1"/>
      <c r="K19" s="1"/>
      <c r="L19" s="1"/>
      <c r="M19" s="1"/>
    </row>
    <row r="20" spans="1:13" customFormat="1" ht="12.75">
      <c r="A20" s="7"/>
      <c r="B20" s="7"/>
      <c r="C20" s="7"/>
      <c r="D20" s="7"/>
      <c r="E20" s="7"/>
      <c r="F20" s="7"/>
      <c r="G20" s="1"/>
      <c r="H20" s="1"/>
      <c r="I20" s="1"/>
      <c r="J20" s="1"/>
      <c r="K20" s="1"/>
      <c r="L20" s="1"/>
      <c r="M20" s="1"/>
    </row>
    <row r="21" spans="1:13" customFormat="1" ht="12.75">
      <c r="A21" s="7"/>
      <c r="B21" s="7"/>
      <c r="C21" s="7"/>
      <c r="D21" s="7"/>
      <c r="E21" s="7"/>
      <c r="F21" s="7"/>
      <c r="G21" s="1"/>
      <c r="H21" s="1"/>
      <c r="I21" s="1"/>
      <c r="J21" s="1"/>
      <c r="K21" s="1"/>
      <c r="L21" s="1"/>
      <c r="M21" s="1"/>
    </row>
    <row r="22" spans="1:13" customFormat="1" ht="12.75">
      <c r="A22" s="7"/>
      <c r="B22" s="7"/>
      <c r="C22" s="7"/>
      <c r="D22" s="7"/>
      <c r="E22" s="7"/>
      <c r="F22" s="7"/>
      <c r="G22" s="1"/>
      <c r="H22" s="1"/>
      <c r="I22" s="1"/>
      <c r="J22" s="1"/>
      <c r="K22" s="1"/>
      <c r="L22" s="1"/>
      <c r="M22" s="1"/>
    </row>
    <row r="23" spans="1:13" customFormat="1" ht="12.75">
      <c r="A23" s="7"/>
      <c r="B23" s="7"/>
      <c r="C23" s="7"/>
      <c r="D23" s="7"/>
      <c r="E23" s="7"/>
      <c r="F23" s="7"/>
      <c r="G23" s="1"/>
      <c r="H23" s="1"/>
      <c r="I23" s="1"/>
      <c r="J23" s="1"/>
      <c r="K23" s="1"/>
      <c r="L23" s="1"/>
      <c r="M23" s="1"/>
    </row>
    <row r="24" spans="1:13">
      <c r="A24" s="7"/>
      <c r="B24" s="7"/>
      <c r="C24" s="7"/>
      <c r="D24" s="7"/>
      <c r="E24" s="7"/>
      <c r="F24" s="7"/>
    </row>
  </sheetData>
  <mergeCells count="4">
    <mergeCell ref="B5:E5"/>
    <mergeCell ref="B6:E6"/>
    <mergeCell ref="B7:E7"/>
    <mergeCell ref="B8:E8"/>
  </mergeCells>
  <printOptions horizontalCentered="1" verticalCentered="1"/>
  <pageMargins left="0.70866141732283472" right="0.70866141732283472" top="1.1417322834645669" bottom="1.1417322834645669" header="0.74803149606299213" footer="0.74803149606299213"/>
  <pageSetup orientation="landscape" r:id="rId1"/>
  <headerFooter alignWithMargins="0"/>
  <colBreaks count="1" manualBreakCount="1">
    <brk id="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9882-2AA0-481F-9124-CE5F7A44DAD1}">
  <sheetPr>
    <pageSetUpPr fitToPage="1"/>
  </sheetPr>
  <dimension ref="A1:S25"/>
  <sheetViews>
    <sheetView showGridLines="0" tabSelected="1" topLeftCell="A11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20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15332591.200000001</v>
      </c>
      <c r="E14" s="21">
        <v>5231010.2700000005</v>
      </c>
      <c r="F14" s="21">
        <v>4884569.68</v>
      </c>
      <c r="G14" s="21">
        <v>0</v>
      </c>
      <c r="H14" s="21">
        <v>97508.449999999983</v>
      </c>
      <c r="I14" s="21">
        <v>0</v>
      </c>
      <c r="J14" s="21">
        <f>C14+D14+E14+F14+G14+H14+I14</f>
        <v>25545679.600000001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4776743.5100000007</v>
      </c>
      <c r="E15" s="21">
        <v>1803556.41</v>
      </c>
      <c r="F15" s="21">
        <v>2588451.2800000003</v>
      </c>
      <c r="G15" s="21">
        <v>0</v>
      </c>
      <c r="H15" s="21">
        <v>16283.279999999995</v>
      </c>
      <c r="I15" s="21">
        <v>0</v>
      </c>
      <c r="J15" s="21">
        <f t="shared" ref="J15:J17" si="0">C15+D15+E15+F15+G15+H15+I15</f>
        <v>9185034.4800000004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58812187</v>
      </c>
      <c r="D16" s="22">
        <v>157038888.60999998</v>
      </c>
      <c r="E16" s="22">
        <v>48792542.299999997</v>
      </c>
      <c r="F16" s="22">
        <v>55421118.909999996</v>
      </c>
      <c r="G16" s="22">
        <v>1753684.98</v>
      </c>
      <c r="H16" s="21">
        <v>2255996.2999999998</v>
      </c>
      <c r="I16" s="21">
        <v>1412156.3900000001</v>
      </c>
      <c r="J16" s="21">
        <f t="shared" si="0"/>
        <v>325486574.48999995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45874247.940000005</v>
      </c>
      <c r="D17" s="22">
        <v>132960566.35000002</v>
      </c>
      <c r="E17" s="22">
        <v>112644499.60999998</v>
      </c>
      <c r="F17" s="22">
        <v>73286000.309999987</v>
      </c>
      <c r="G17" s="22">
        <v>4315401.3100000005</v>
      </c>
      <c r="H17" s="21">
        <v>1028731.79</v>
      </c>
      <c r="I17" s="21">
        <v>786086.59999999986</v>
      </c>
      <c r="J17" s="21">
        <f t="shared" si="0"/>
        <v>370895533.91000003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104686434.94</v>
      </c>
      <c r="D18" s="23">
        <f t="shared" ref="D18:I18" si="1">SUM(D14:D17)</f>
        <v>310108789.67000002</v>
      </c>
      <c r="E18" s="23">
        <f t="shared" si="1"/>
        <v>168471608.58999997</v>
      </c>
      <c r="F18" s="23">
        <f t="shared" si="1"/>
        <v>136180140.17999998</v>
      </c>
      <c r="G18" s="23">
        <f t="shared" si="1"/>
        <v>6069086.290000001</v>
      </c>
      <c r="H18" s="23">
        <f>SUM(H14:H17)</f>
        <v>3398519.82</v>
      </c>
      <c r="I18" s="23">
        <f t="shared" si="1"/>
        <v>2198242.9900000002</v>
      </c>
      <c r="J18" s="23">
        <f>SUM(J14:J17)</f>
        <v>731112822.48000002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algorithmName="SHA-512" hashValue="LuQkK6yM7YFQgVX3bK5I3ogc5cH08lbdrKLXlb+8Fd3KjjEoY0DZ3G+zTzkRXDw8lRYVPLOEcpktG+M66JlXZg==" saltValue="w+0ECy37WsuPnZIYU4m03A==" spinCount="100000" sheet="1"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6E65-C2F6-4271-8BF8-17F4148A5D25}">
  <sheetPr>
    <pageSetUpPr fitToPage="1"/>
  </sheetPr>
  <dimension ref="A1:S25"/>
  <sheetViews>
    <sheetView showGridLines="0" topLeftCell="A14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21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12435981.669999998</v>
      </c>
      <c r="E14" s="21">
        <v>4957115.870000001</v>
      </c>
      <c r="F14" s="21">
        <v>4656128.17</v>
      </c>
      <c r="G14" s="21">
        <v>0</v>
      </c>
      <c r="H14" s="21">
        <v>93172.300000000017</v>
      </c>
      <c r="I14" s="21">
        <v>0</v>
      </c>
      <c r="J14" s="21">
        <f>C14+D14+E14+F14+G14+H14+I14</f>
        <v>22142398.010000002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3897670.7</v>
      </c>
      <c r="E15" s="21">
        <v>1573626.91</v>
      </c>
      <c r="F15" s="21">
        <v>2564730.9299999992</v>
      </c>
      <c r="G15" s="21">
        <v>0</v>
      </c>
      <c r="H15" s="21">
        <v>16388.580000000002</v>
      </c>
      <c r="I15" s="21">
        <v>0</v>
      </c>
      <c r="J15" s="21">
        <f t="shared" ref="J15:J17" si="0">C15+D15+E15+F15+G15+H15+I15</f>
        <v>8052417.1199999992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71253805.789999992</v>
      </c>
      <c r="D16" s="22">
        <v>177217009.85000002</v>
      </c>
      <c r="E16" s="22">
        <v>54832251.090000004</v>
      </c>
      <c r="F16" s="22">
        <v>57244469.219999991</v>
      </c>
      <c r="G16" s="22">
        <v>2388335.0099999998</v>
      </c>
      <c r="H16" s="21">
        <v>2597603.79</v>
      </c>
      <c r="I16" s="21">
        <v>1795576.0499999996</v>
      </c>
      <c r="J16" s="21">
        <f t="shared" si="0"/>
        <v>367329050.80000001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56124556.989999995</v>
      </c>
      <c r="D17" s="22">
        <v>148121875.32999998</v>
      </c>
      <c r="E17" s="22">
        <v>141275498.27000001</v>
      </c>
      <c r="F17" s="22">
        <v>77763837.659999996</v>
      </c>
      <c r="G17" s="22">
        <v>12092010.679999998</v>
      </c>
      <c r="H17" s="21">
        <v>1384881.31</v>
      </c>
      <c r="I17" s="21">
        <v>1268964.73</v>
      </c>
      <c r="J17" s="21">
        <f t="shared" si="0"/>
        <v>438031624.97000003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127378362.77999999</v>
      </c>
      <c r="D18" s="23">
        <f t="shared" ref="D18:I18" si="1">SUM(D14:D17)</f>
        <v>341672537.55000001</v>
      </c>
      <c r="E18" s="23">
        <f t="shared" si="1"/>
        <v>202638492.14000002</v>
      </c>
      <c r="F18" s="23">
        <f t="shared" si="1"/>
        <v>142229165.97999999</v>
      </c>
      <c r="G18" s="23">
        <f t="shared" si="1"/>
        <v>14480345.689999998</v>
      </c>
      <c r="H18" s="23">
        <f>SUM(H14:H17)</f>
        <v>4092045.98</v>
      </c>
      <c r="I18" s="23">
        <f t="shared" si="1"/>
        <v>3064540.7799999993</v>
      </c>
      <c r="J18" s="23">
        <f>SUM(J14:J17)</f>
        <v>835555490.9000001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7ED8-4C00-4A6F-A487-533D6E6C7F3A}">
  <sheetPr>
    <pageSetUpPr fitToPage="1"/>
  </sheetPr>
  <dimension ref="A1:S26"/>
  <sheetViews>
    <sheetView showGridLines="0" topLeftCell="A14" zoomScale="130" zoomScaleNormal="130" zoomScaleSheetLayoutView="115" workbookViewId="0">
      <selection activeCell="B20" sqref="B20:H23"/>
    </sheetView>
  </sheetViews>
  <sheetFormatPr baseColWidth="10" defaultColWidth="7.85546875" defaultRowHeight="11.25"/>
  <cols>
    <col min="1" max="1" width="4.42578125" style="1" customWidth="1"/>
    <col min="2" max="2" width="56" style="1" bestFit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22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10262791.4</v>
      </c>
      <c r="E14" s="21">
        <v>4571734.66</v>
      </c>
      <c r="F14" s="21">
        <v>3851851.5999999996</v>
      </c>
      <c r="G14" s="21">
        <v>0</v>
      </c>
      <c r="H14" s="21">
        <v>59629.830000000016</v>
      </c>
      <c r="I14" s="21">
        <v>0</v>
      </c>
      <c r="J14" s="21">
        <f>C14+D14+E14+F14+G14+H14+I14</f>
        <v>18746007.489999998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3043460.9600000004</v>
      </c>
      <c r="E15" s="21">
        <v>1503423.3700000003</v>
      </c>
      <c r="F15" s="21">
        <v>2408778.8899999997</v>
      </c>
      <c r="G15" s="21">
        <v>0</v>
      </c>
      <c r="H15" s="21">
        <v>16631.68</v>
      </c>
      <c r="I15" s="21">
        <v>0</v>
      </c>
      <c r="J15" s="21">
        <f t="shared" ref="J15:J18" si="0">C15+D15+E15+F15+G15+H15+I15</f>
        <v>6972294.9000000004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25538685.649999999</v>
      </c>
      <c r="D16" s="22">
        <v>61386357.170000002</v>
      </c>
      <c r="E16" s="22">
        <v>19457683.799999997</v>
      </c>
      <c r="F16" s="22">
        <v>19212818.810000002</v>
      </c>
      <c r="G16" s="22">
        <v>282164.98</v>
      </c>
      <c r="H16" s="21">
        <v>936616.16</v>
      </c>
      <c r="I16" s="21">
        <v>654792.32999999996</v>
      </c>
      <c r="J16" s="21">
        <f t="shared" si="0"/>
        <v>127469118.89999999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20767684.049999997</v>
      </c>
      <c r="D17" s="22">
        <v>52021920.620000005</v>
      </c>
      <c r="E17" s="22">
        <v>50480664.649999999</v>
      </c>
      <c r="F17" s="22">
        <v>26157436.300000001</v>
      </c>
      <c r="G17" s="22">
        <v>3022771.6999999997</v>
      </c>
      <c r="H17" s="21">
        <v>498388.37</v>
      </c>
      <c r="I17" s="21">
        <v>435005.68</v>
      </c>
      <c r="J17" s="21">
        <f t="shared" si="0"/>
        <v>153383871.37</v>
      </c>
      <c r="K17" s="6"/>
      <c r="L17" s="6"/>
      <c r="M17" s="29"/>
      <c r="N17" s="30"/>
      <c r="O17" s="29"/>
      <c r="P17" s="29"/>
      <c r="Q17" s="29"/>
    </row>
    <row r="18" spans="1:17" customFormat="1" ht="15" customHeight="1">
      <c r="A18" s="1"/>
      <c r="B18" s="26" t="s">
        <v>23</v>
      </c>
      <c r="C18" s="22">
        <v>79766798.209999993</v>
      </c>
      <c r="D18" s="22">
        <v>197845960.76499999</v>
      </c>
      <c r="E18" s="22">
        <v>121441825.53</v>
      </c>
      <c r="F18" s="22">
        <v>82840604.079999998</v>
      </c>
      <c r="G18" s="22">
        <v>11781.210000000001</v>
      </c>
      <c r="H18" s="21">
        <v>2133210.5</v>
      </c>
      <c r="I18" s="21">
        <v>1857377.06</v>
      </c>
      <c r="J18" s="21">
        <f t="shared" si="0"/>
        <v>485897557.35499996</v>
      </c>
      <c r="K18" s="6"/>
      <c r="L18" s="6"/>
      <c r="M18" s="29"/>
      <c r="N18" s="30"/>
      <c r="O18" s="29"/>
      <c r="P18" s="29"/>
      <c r="Q18" s="29"/>
    </row>
    <row r="19" spans="1:17" customFormat="1" ht="14.25" customHeight="1">
      <c r="A19" s="1"/>
      <c r="B19" s="27" t="s">
        <v>5</v>
      </c>
      <c r="C19" s="23">
        <f>SUM(C14:C17)</f>
        <v>46306369.699999996</v>
      </c>
      <c r="D19" s="23">
        <f t="shared" ref="D19:I19" si="1">SUM(D14:D17)</f>
        <v>126714530.15000001</v>
      </c>
      <c r="E19" s="23">
        <f t="shared" si="1"/>
        <v>76013506.479999989</v>
      </c>
      <c r="F19" s="23">
        <f t="shared" si="1"/>
        <v>51630885.600000001</v>
      </c>
      <c r="G19" s="23">
        <f t="shared" si="1"/>
        <v>3304936.6799999997</v>
      </c>
      <c r="H19" s="23">
        <f>SUM(H14:H17)</f>
        <v>1511266.04</v>
      </c>
      <c r="I19" s="23">
        <f t="shared" si="1"/>
        <v>1089798.01</v>
      </c>
      <c r="J19" s="23">
        <f>SUM(J14:J17)</f>
        <v>306571292.65999997</v>
      </c>
      <c r="K19" s="6"/>
      <c r="L19" s="6"/>
      <c r="M19" s="29"/>
      <c r="N19" s="29"/>
      <c r="O19" s="29"/>
      <c r="P19" s="29"/>
      <c r="Q19" s="29"/>
    </row>
    <row r="20" spans="1:17" customFormat="1" ht="21" customHeight="1">
      <c r="A20" s="1"/>
      <c r="B20" s="42" t="s">
        <v>6</v>
      </c>
      <c r="C20" s="43"/>
      <c r="D20" s="43"/>
      <c r="E20" s="43"/>
      <c r="F20" s="43"/>
      <c r="G20" s="43"/>
      <c r="H20" s="43"/>
      <c r="I20" s="32"/>
      <c r="J20" s="1"/>
      <c r="K20" s="1"/>
      <c r="L20" s="1"/>
      <c r="M20" s="1"/>
      <c r="N20" s="1"/>
      <c r="O20" s="1"/>
      <c r="P20" s="1"/>
      <c r="Q20" s="1"/>
    </row>
    <row r="21" spans="1:17" customFormat="1" ht="15">
      <c r="A21" s="1"/>
      <c r="B21" s="50" t="s">
        <v>31</v>
      </c>
      <c r="C21" s="32"/>
      <c r="D21" s="32"/>
      <c r="E21" s="32"/>
      <c r="F21" s="32"/>
      <c r="G21" s="32"/>
      <c r="H21" s="32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2.75">
      <c r="A22" s="1"/>
      <c r="B22" s="24" t="s">
        <v>7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5" customHeight="1">
      <c r="A23" s="1"/>
      <c r="B23" s="24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customFormat="1" ht="12.75">
      <c r="A25" s="1"/>
      <c r="B25" s="2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B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20:H20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6" orientation="landscape" r:id="rId1"/>
  <headerFooter alignWithMargins="0"/>
  <colBreaks count="1" manualBreakCount="1">
    <brk id="1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3C15-260A-485C-93F7-7E4741912CE7}">
  <sheetPr>
    <pageSetUpPr fitToPage="1"/>
  </sheetPr>
  <dimension ref="A1:S24"/>
  <sheetViews>
    <sheetView showGridLines="0" topLeftCell="A7" zoomScale="130" zoomScaleNormal="130" zoomScaleSheetLayoutView="115" workbookViewId="0">
      <selection activeCell="B18" sqref="B18:H21"/>
    </sheetView>
  </sheetViews>
  <sheetFormatPr baseColWidth="10" defaultColWidth="7.85546875" defaultRowHeight="11.25"/>
  <cols>
    <col min="1" max="1" width="4.42578125" style="1" customWidth="1"/>
    <col min="2" max="2" width="56" style="1" bestFit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24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8426108.9800000004</v>
      </c>
      <c r="E14" s="21">
        <v>4279796.9400000004</v>
      </c>
      <c r="F14" s="21">
        <v>3511808.6100000013</v>
      </c>
      <c r="G14" s="21">
        <v>0</v>
      </c>
      <c r="H14" s="21">
        <v>60175.610000000015</v>
      </c>
      <c r="I14" s="21">
        <v>0</v>
      </c>
      <c r="J14" s="21">
        <f>C14+D14+E14+F14+G14+H14+I14</f>
        <v>16277890.140000002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2572386.1500000004</v>
      </c>
      <c r="E15" s="21">
        <v>1392415.54</v>
      </c>
      <c r="F15" s="21">
        <v>2342586.3199999994</v>
      </c>
      <c r="G15" s="21">
        <v>0</v>
      </c>
      <c r="H15" s="21">
        <v>17083.559999999994</v>
      </c>
      <c r="I15" s="21">
        <v>0</v>
      </c>
      <c r="J15" s="21">
        <f t="shared" ref="J15:J16" si="0">C15+D15+E15+F15+G15+H15+I15</f>
        <v>6324471.5699999994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23</v>
      </c>
      <c r="C16" s="22">
        <v>133601951.83000001</v>
      </c>
      <c r="D16" s="22">
        <v>303681643.15999997</v>
      </c>
      <c r="E16" s="22">
        <v>195832654.51999998</v>
      </c>
      <c r="F16" s="22">
        <v>124452336.11</v>
      </c>
      <c r="G16" s="22">
        <v>6648336.4200000009</v>
      </c>
      <c r="H16" s="21">
        <v>3267954.22</v>
      </c>
      <c r="I16" s="21">
        <v>2659773.3100000005</v>
      </c>
      <c r="J16" s="21">
        <f t="shared" si="0"/>
        <v>770144649.56999993</v>
      </c>
      <c r="K16" s="6"/>
      <c r="L16" s="6"/>
      <c r="M16" s="29"/>
      <c r="N16" s="30"/>
      <c r="O16" s="29"/>
      <c r="P16" s="29"/>
      <c r="Q16" s="29"/>
    </row>
    <row r="17" spans="1:17" customFormat="1" ht="14.25" customHeight="1">
      <c r="A17" s="1"/>
      <c r="B17" s="27" t="s">
        <v>5</v>
      </c>
      <c r="C17" s="23">
        <f>SUM(C14:C16)</f>
        <v>133601951.83000001</v>
      </c>
      <c r="D17" s="23">
        <f t="shared" ref="D17:I17" si="1">SUM(D14:D16)</f>
        <v>314680138.28999996</v>
      </c>
      <c r="E17" s="23">
        <f t="shared" si="1"/>
        <v>201504866.99999997</v>
      </c>
      <c r="F17" s="23">
        <f t="shared" si="1"/>
        <v>130306731.04000001</v>
      </c>
      <c r="G17" s="23">
        <f t="shared" si="1"/>
        <v>6648336.4200000009</v>
      </c>
      <c r="H17" s="23">
        <f t="shared" si="1"/>
        <v>3345213.39</v>
      </c>
      <c r="I17" s="23">
        <f t="shared" si="1"/>
        <v>2659773.3100000005</v>
      </c>
      <c r="J17" s="23">
        <f>SUM(J14:J15)</f>
        <v>22602361.710000001</v>
      </c>
      <c r="K17" s="6"/>
      <c r="L17" s="6"/>
      <c r="M17" s="29"/>
      <c r="N17" s="29"/>
      <c r="O17" s="29"/>
      <c r="P17" s="29"/>
      <c r="Q17" s="29"/>
    </row>
    <row r="18" spans="1:17" customFormat="1" ht="21" customHeight="1">
      <c r="A18" s="1"/>
      <c r="B18" s="42" t="s">
        <v>6</v>
      </c>
      <c r="C18" s="43"/>
      <c r="D18" s="43"/>
      <c r="E18" s="43"/>
      <c r="F18" s="43"/>
      <c r="G18" s="43"/>
      <c r="H18" s="43"/>
      <c r="I18" s="32"/>
      <c r="J18" s="1"/>
      <c r="K18" s="1"/>
      <c r="L18" s="1"/>
      <c r="M18" s="1"/>
      <c r="N18" s="1"/>
      <c r="O18" s="1"/>
      <c r="P18" s="1"/>
      <c r="Q18" s="1"/>
    </row>
    <row r="19" spans="1:17" customFormat="1" ht="15">
      <c r="A19" s="1"/>
      <c r="B19" s="50" t="s">
        <v>31</v>
      </c>
      <c r="C19" s="32"/>
      <c r="D19" s="32"/>
      <c r="E19" s="32"/>
      <c r="F19" s="32"/>
      <c r="G19" s="32"/>
      <c r="H19" s="32"/>
      <c r="I19" s="1"/>
      <c r="J19" s="1"/>
      <c r="K19" s="1"/>
      <c r="L19" s="1"/>
      <c r="M19" s="1"/>
      <c r="N19" s="1"/>
      <c r="O19" s="1"/>
      <c r="P19" s="1"/>
      <c r="Q19" s="1"/>
    </row>
    <row r="20" spans="1:17" customFormat="1" ht="12.75">
      <c r="A20" s="1"/>
      <c r="B20" s="24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5" customHeight="1">
      <c r="A21" s="1"/>
      <c r="B21" s="24" t="s">
        <v>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2.75">
      <c r="A22" s="1"/>
      <c r="B22" s="2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B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8:H18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6" orientation="landscape" r:id="rId1"/>
  <headerFooter alignWithMargins="0"/>
  <colBreaks count="1" manualBreakCount="1">
    <brk id="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36A8-343E-4891-8C34-71F616D12BF5}">
  <sheetPr>
    <pageSetUpPr fitToPage="1"/>
  </sheetPr>
  <dimension ref="A1:S26"/>
  <sheetViews>
    <sheetView showGridLines="0" topLeftCell="A8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8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27964899.140000001</v>
      </c>
      <c r="E14" s="21">
        <v>6366028.7200000007</v>
      </c>
      <c r="F14" s="21">
        <v>5015464.3499999996</v>
      </c>
      <c r="G14" s="21">
        <v>0</v>
      </c>
      <c r="H14" s="21">
        <v>89571.73000000001</v>
      </c>
      <c r="I14" s="21">
        <v>0</v>
      </c>
      <c r="J14" s="21">
        <f>C14+D14+E14+F14+G14+H14+I14</f>
        <v>39435963.939999998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9430268.1399999987</v>
      </c>
      <c r="E15" s="21">
        <v>2098164.6399999997</v>
      </c>
      <c r="F15" s="21">
        <v>2733456.44</v>
      </c>
      <c r="G15" s="21">
        <v>0</v>
      </c>
      <c r="H15" s="21">
        <v>12301.400000000001</v>
      </c>
      <c r="I15" s="21">
        <v>7499.6299999999983</v>
      </c>
      <c r="J15" s="21">
        <f t="shared" ref="J15:J17" si="0">C15+D15+E15+F15+G15+H15+I15</f>
        <v>14281690.249999998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1163614.55</v>
      </c>
      <c r="D16" s="22">
        <v>46954808.440000005</v>
      </c>
      <c r="E16" s="22">
        <v>5476925.1899999995</v>
      </c>
      <c r="F16" s="22">
        <v>13680819.190000003</v>
      </c>
      <c r="G16" s="22">
        <v>177592.93</v>
      </c>
      <c r="H16" s="21">
        <v>43939.86</v>
      </c>
      <c r="I16" s="21">
        <v>278880.20999999996</v>
      </c>
      <c r="J16" s="21">
        <f t="shared" si="0"/>
        <v>67776580.370000005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632655.24077999999</v>
      </c>
      <c r="D17" s="22">
        <v>38876779.724119999</v>
      </c>
      <c r="E17" s="22">
        <v>3783226.3792600008</v>
      </c>
      <c r="F17" s="22">
        <v>9345305.4367299993</v>
      </c>
      <c r="G17" s="22">
        <v>589942.26</v>
      </c>
      <c r="H17" s="21">
        <v>14699.38</v>
      </c>
      <c r="I17" s="21">
        <v>94168.97</v>
      </c>
      <c r="J17" s="21">
        <f t="shared" si="0"/>
        <v>53336777.390890002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1796269.7907799999</v>
      </c>
      <c r="D18" s="23">
        <f t="shared" ref="D18:I18" si="1">SUM(D14:D17)</f>
        <v>123226755.44411999</v>
      </c>
      <c r="E18" s="23">
        <f t="shared" si="1"/>
        <v>17724344.929260001</v>
      </c>
      <c r="F18" s="23">
        <f t="shared" si="1"/>
        <v>30775045.416730002</v>
      </c>
      <c r="G18" s="23">
        <f t="shared" si="1"/>
        <v>767535.19</v>
      </c>
      <c r="H18" s="23">
        <f>SUM(H14:H17)</f>
        <v>160512.37</v>
      </c>
      <c r="I18" s="23">
        <f t="shared" si="1"/>
        <v>380548.80999999994</v>
      </c>
      <c r="J18" s="23">
        <f>SUM(J14:J17)</f>
        <v>174831011.95089</v>
      </c>
      <c r="K18" s="6"/>
      <c r="L18" s="6"/>
      <c r="M18" s="29"/>
      <c r="N18" s="29"/>
      <c r="O18" s="29"/>
      <c r="P18" s="29"/>
      <c r="Q18" s="29"/>
    </row>
    <row r="19" spans="1:17" customFormat="1" ht="15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32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2.75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5" customHeight="1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customFormat="1" ht="12.75">
      <c r="A25" s="1"/>
      <c r="B25" s="2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B2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7:J7"/>
    <mergeCell ref="B8:J8"/>
    <mergeCell ref="B9:J9"/>
    <mergeCell ref="B10:J10"/>
    <mergeCell ref="B19:H19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0DFE-CD26-4AA1-A71C-A468392097F5}">
  <sheetPr>
    <pageSetUpPr fitToPage="1"/>
  </sheetPr>
  <dimension ref="A1:S25"/>
  <sheetViews>
    <sheetView showGridLines="0" topLeftCell="A11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12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27577377.089999996</v>
      </c>
      <c r="E14" s="21">
        <v>6300083.2700000005</v>
      </c>
      <c r="F14" s="21">
        <v>4803419.99</v>
      </c>
      <c r="G14" s="21">
        <v>10682.18</v>
      </c>
      <c r="H14" s="21">
        <v>94443.31</v>
      </c>
      <c r="I14" s="21">
        <v>0</v>
      </c>
      <c r="J14" s="21">
        <f>C14+D14+E14+F14+G14+H14+I14</f>
        <v>38786005.840000004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9057897.0499999989</v>
      </c>
      <c r="E15" s="21">
        <v>2088072.7300000002</v>
      </c>
      <c r="F15" s="21">
        <v>2863090.48</v>
      </c>
      <c r="G15" s="21">
        <v>0</v>
      </c>
      <c r="H15" s="21">
        <v>13117.130000000001</v>
      </c>
      <c r="I15" s="21">
        <v>0</v>
      </c>
      <c r="J15" s="21">
        <f t="shared" ref="J15:J17" si="0">C15+D15+E15+F15+G15+H15+I15</f>
        <v>14022177.390000001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2880973.2</v>
      </c>
      <c r="D16" s="22">
        <v>61464080.819999993</v>
      </c>
      <c r="E16" s="22">
        <v>8491693.0700000003</v>
      </c>
      <c r="F16" s="22">
        <v>21026280.460000001</v>
      </c>
      <c r="G16" s="22">
        <v>681192.22</v>
      </c>
      <c r="H16" s="21">
        <v>245313.84999999998</v>
      </c>
      <c r="I16" s="21">
        <v>589183.2699999999</v>
      </c>
      <c r="J16" s="21">
        <f t="shared" si="0"/>
        <v>95378716.890000001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2225802.35</v>
      </c>
      <c r="D17" s="22">
        <v>48538669.499999993</v>
      </c>
      <c r="E17" s="22">
        <v>7114439.459999999</v>
      </c>
      <c r="F17" s="22">
        <v>15553704.900000002</v>
      </c>
      <c r="G17" s="22">
        <v>578192.4</v>
      </c>
      <c r="H17" s="21">
        <v>45252.52</v>
      </c>
      <c r="I17" s="21">
        <v>243332.49</v>
      </c>
      <c r="J17" s="21">
        <f t="shared" si="0"/>
        <v>74299393.61999999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5106775.5500000007</v>
      </c>
      <c r="D18" s="23">
        <f t="shared" ref="D18:I18" si="1">SUM(D14:D17)</f>
        <v>146638024.45999998</v>
      </c>
      <c r="E18" s="23">
        <f t="shared" si="1"/>
        <v>23994288.530000001</v>
      </c>
      <c r="F18" s="23">
        <f t="shared" si="1"/>
        <v>44246495.829999998</v>
      </c>
      <c r="G18" s="23">
        <f t="shared" si="1"/>
        <v>1270066.8</v>
      </c>
      <c r="H18" s="23">
        <f>SUM(H14:H17)</f>
        <v>398126.81</v>
      </c>
      <c r="I18" s="23">
        <f t="shared" si="1"/>
        <v>832515.75999999989</v>
      </c>
      <c r="J18" s="23">
        <f>SUM(J14:J17)</f>
        <v>222486293.74000001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EC05-75EA-4AA2-B8A6-5D7A29FFDF5A}">
  <sheetPr>
    <pageSetUpPr fitToPage="1"/>
  </sheetPr>
  <dimension ref="A1:S25"/>
  <sheetViews>
    <sheetView showGridLines="0" topLeftCell="A14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14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26917224.039999995</v>
      </c>
      <c r="E14" s="21">
        <v>6197821.8000000007</v>
      </c>
      <c r="F14" s="21">
        <v>4967365.38</v>
      </c>
      <c r="G14" s="21">
        <v>0</v>
      </c>
      <c r="H14" s="21">
        <v>96443.540000000008</v>
      </c>
      <c r="I14" s="21">
        <v>0</v>
      </c>
      <c r="J14" s="21">
        <f>C14+D14+E14+F14+G14+H14+I14</f>
        <v>38178854.759999998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8654968.7000000011</v>
      </c>
      <c r="E15" s="21">
        <v>2120982.2100000004</v>
      </c>
      <c r="F15" s="21">
        <v>2937645.7199999997</v>
      </c>
      <c r="G15" s="21">
        <v>0</v>
      </c>
      <c r="H15" s="21">
        <v>13839.290000000005</v>
      </c>
      <c r="I15" s="21">
        <v>0</v>
      </c>
      <c r="J15" s="21">
        <f t="shared" ref="J15:J17" si="0">C15+D15+E15+F15+G15+H15+I15</f>
        <v>13727435.920000002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6779450.3599999994</v>
      </c>
      <c r="D16" s="22">
        <v>79021933.180000007</v>
      </c>
      <c r="E16" s="22">
        <v>12359797.219999999</v>
      </c>
      <c r="F16" s="22">
        <v>26379281.100000001</v>
      </c>
      <c r="G16" s="22">
        <v>1051121.4200000002</v>
      </c>
      <c r="H16" s="21">
        <v>359281.87</v>
      </c>
      <c r="I16" s="21">
        <v>703942.69000000018</v>
      </c>
      <c r="J16" s="21">
        <f t="shared" si="0"/>
        <v>126654807.84000002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5602315.0599999996</v>
      </c>
      <c r="D17" s="22">
        <v>59574903.200000003</v>
      </c>
      <c r="E17" s="22">
        <v>17486160.52</v>
      </c>
      <c r="F17" s="22">
        <v>28062174.479999997</v>
      </c>
      <c r="G17" s="22">
        <v>1587666.69</v>
      </c>
      <c r="H17" s="21">
        <v>92824.8</v>
      </c>
      <c r="I17" s="21">
        <v>315376.27</v>
      </c>
      <c r="J17" s="21">
        <f t="shared" si="0"/>
        <v>112721421.01999998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12381765.419999998</v>
      </c>
      <c r="D18" s="23">
        <f t="shared" ref="D18:I18" si="1">SUM(D14:D17)</f>
        <v>174169029.12</v>
      </c>
      <c r="E18" s="23">
        <f t="shared" si="1"/>
        <v>38164761.75</v>
      </c>
      <c r="F18" s="23">
        <f t="shared" si="1"/>
        <v>62346466.68</v>
      </c>
      <c r="G18" s="23">
        <f t="shared" si="1"/>
        <v>2638788.1100000003</v>
      </c>
      <c r="H18" s="23">
        <f>SUM(H14:H17)</f>
        <v>562389.5</v>
      </c>
      <c r="I18" s="23">
        <f t="shared" si="1"/>
        <v>1019318.9600000002</v>
      </c>
      <c r="J18" s="23">
        <f>SUM(J14:J17)</f>
        <v>291282519.53999996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1A1F-4018-46FA-8564-714831D2A7C8}">
  <sheetPr>
    <pageSetUpPr fitToPage="1"/>
  </sheetPr>
  <dimension ref="A1:S25"/>
  <sheetViews>
    <sheetView showGridLines="0" topLeftCell="A14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15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25097783.619999997</v>
      </c>
      <c r="E14" s="21">
        <v>6144530.1400000006</v>
      </c>
      <c r="F14" s="21">
        <v>4855507.34</v>
      </c>
      <c r="G14" s="21">
        <v>13807.07</v>
      </c>
      <c r="H14" s="21">
        <v>99131.059999999983</v>
      </c>
      <c r="I14" s="21">
        <v>0</v>
      </c>
      <c r="J14" s="21">
        <f>C14+D14+E14+F14+G14+H14+I14</f>
        <v>36210759.229999997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8181244.0600000015</v>
      </c>
      <c r="E15" s="21">
        <v>2112771.2899999996</v>
      </c>
      <c r="F15" s="21">
        <v>2991125.9000000004</v>
      </c>
      <c r="G15" s="21">
        <v>0</v>
      </c>
      <c r="H15" s="21">
        <v>14308.79</v>
      </c>
      <c r="I15" s="21">
        <v>0</v>
      </c>
      <c r="J15" s="21">
        <f t="shared" ref="J15:J17" si="0">C15+D15+E15+F15+G15+H15+I15</f>
        <v>13299450.040000001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12067874.719999999</v>
      </c>
      <c r="D16" s="22">
        <v>95371901.109999985</v>
      </c>
      <c r="E16" s="22">
        <v>18029461.550000001</v>
      </c>
      <c r="F16" s="22">
        <v>34051885.57</v>
      </c>
      <c r="G16" s="22">
        <v>2048899.78</v>
      </c>
      <c r="H16" s="21">
        <v>468304.11</v>
      </c>
      <c r="I16" s="21">
        <v>867148.98</v>
      </c>
      <c r="J16" s="21">
        <f t="shared" si="0"/>
        <v>162905475.81999999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11008108.769999998</v>
      </c>
      <c r="D17" s="22">
        <v>74572882.539999992</v>
      </c>
      <c r="E17" s="22">
        <v>31658882.099999998</v>
      </c>
      <c r="F17" s="22">
        <v>38237483.840000004</v>
      </c>
      <c r="G17" s="22">
        <v>8500454.4300000016</v>
      </c>
      <c r="H17" s="21">
        <v>144663.15</v>
      </c>
      <c r="I17" s="21">
        <v>379149.22</v>
      </c>
      <c r="J17" s="21">
        <f t="shared" si="0"/>
        <v>164501624.05000001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23075983.489999995</v>
      </c>
      <c r="D18" s="23">
        <f t="shared" ref="D18:I18" si="1">SUM(D14:D17)</f>
        <v>203223811.32999998</v>
      </c>
      <c r="E18" s="23">
        <f t="shared" si="1"/>
        <v>57945645.079999998</v>
      </c>
      <c r="F18" s="23">
        <f t="shared" si="1"/>
        <v>80136002.650000006</v>
      </c>
      <c r="G18" s="23">
        <f t="shared" si="1"/>
        <v>10563161.280000001</v>
      </c>
      <c r="H18" s="23">
        <f>SUM(H14:H17)</f>
        <v>726407.11</v>
      </c>
      <c r="I18" s="23">
        <f t="shared" si="1"/>
        <v>1246298.2</v>
      </c>
      <c r="J18" s="23">
        <f>SUM(J14:J17)</f>
        <v>376917309.13999999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1D087-5A6E-4A0A-84C8-901A595DD53F}">
  <sheetPr>
    <pageSetUpPr fitToPage="1"/>
  </sheetPr>
  <dimension ref="A1:S25"/>
  <sheetViews>
    <sheetView showGridLines="0" topLeftCell="A14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16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22894137.59</v>
      </c>
      <c r="E14" s="21">
        <v>6146863.6600000001</v>
      </c>
      <c r="F14" s="21">
        <v>5127836.3899999997</v>
      </c>
      <c r="G14" s="21">
        <v>5008.2</v>
      </c>
      <c r="H14" s="21">
        <v>100753.52999999998</v>
      </c>
      <c r="I14" s="21">
        <v>0</v>
      </c>
      <c r="J14" s="21">
        <f>C14+D14+E14+F14+G14+H14+I14</f>
        <v>34274599.370000005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7250904.96</v>
      </c>
      <c r="E15" s="21">
        <v>2078774.9899999998</v>
      </c>
      <c r="F15" s="21">
        <v>2922322.5</v>
      </c>
      <c r="G15" s="21">
        <v>0</v>
      </c>
      <c r="H15" s="21">
        <v>14843.059999999998</v>
      </c>
      <c r="I15" s="21">
        <v>0</v>
      </c>
      <c r="J15" s="21">
        <f t="shared" ref="J15:J17" si="0">C15+D15+E15+F15+G15+H15+I15</f>
        <v>12266845.51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19355754.419999998</v>
      </c>
      <c r="D16" s="22">
        <v>115022791.09000002</v>
      </c>
      <c r="E16" s="22">
        <v>25502936.460000001</v>
      </c>
      <c r="F16" s="22">
        <v>41409450.309999995</v>
      </c>
      <c r="G16" s="22">
        <v>2417184.62</v>
      </c>
      <c r="H16" s="21">
        <v>618981.31000000017</v>
      </c>
      <c r="I16" s="21">
        <v>1056008.76</v>
      </c>
      <c r="J16" s="21">
        <f t="shared" si="0"/>
        <v>205383106.97000003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19074681.07</v>
      </c>
      <c r="D17" s="22">
        <v>92854526.349999979</v>
      </c>
      <c r="E17" s="22">
        <v>48814364.300000004</v>
      </c>
      <c r="F17" s="22">
        <v>52229677.75</v>
      </c>
      <c r="G17" s="22">
        <v>7485783.5099999998</v>
      </c>
      <c r="H17" s="21">
        <v>253945.98999999996</v>
      </c>
      <c r="I17" s="21">
        <v>389803.20999999996</v>
      </c>
      <c r="J17" s="21">
        <f t="shared" si="0"/>
        <v>221102782.18000001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38430435.489999995</v>
      </c>
      <c r="D18" s="23">
        <f t="shared" ref="D18:I18" si="1">SUM(D14:D17)</f>
        <v>238022359.99000001</v>
      </c>
      <c r="E18" s="23">
        <f t="shared" si="1"/>
        <v>82542939.409999996</v>
      </c>
      <c r="F18" s="23">
        <f t="shared" si="1"/>
        <v>101689286.94999999</v>
      </c>
      <c r="G18" s="23">
        <f t="shared" si="1"/>
        <v>9907976.3300000001</v>
      </c>
      <c r="H18" s="23">
        <f>SUM(H14:H17)</f>
        <v>988523.89000000013</v>
      </c>
      <c r="I18" s="23">
        <f t="shared" si="1"/>
        <v>1445811.97</v>
      </c>
      <c r="J18" s="23">
        <f>SUM(J14:J17)</f>
        <v>473027334.03000003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007A-7D8C-4CD7-BF13-4EF3296ADE6B}">
  <sheetPr>
    <pageSetUpPr fitToPage="1"/>
  </sheetPr>
  <dimension ref="A1:S25"/>
  <sheetViews>
    <sheetView showGridLines="0" topLeftCell="A11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17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20532979.800000001</v>
      </c>
      <c r="E14" s="21">
        <v>5837999.3400000008</v>
      </c>
      <c r="F14" s="21">
        <v>5104791.8300000019</v>
      </c>
      <c r="G14" s="21">
        <v>0</v>
      </c>
      <c r="H14" s="21">
        <v>98771.48</v>
      </c>
      <c r="I14" s="21">
        <v>0</v>
      </c>
      <c r="J14" s="21">
        <f>C14+D14+E14+F14+G14+H14+I14</f>
        <v>31574542.450000003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6754680.8499999996</v>
      </c>
      <c r="E15" s="21">
        <v>2083425.5399999996</v>
      </c>
      <c r="F15" s="21">
        <v>2755750.8999999994</v>
      </c>
      <c r="G15" s="21">
        <v>0</v>
      </c>
      <c r="H15" s="21">
        <v>15273.099999999999</v>
      </c>
      <c r="I15" s="21">
        <v>0</v>
      </c>
      <c r="J15" s="21">
        <f t="shared" ref="J15:J17" si="0">C15+D15+E15+F15+G15+H15+I15</f>
        <v>11609130.389999999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29626554.289999999</v>
      </c>
      <c r="D16" s="22">
        <v>128793608.83000001</v>
      </c>
      <c r="E16" s="22">
        <v>33414926.660000008</v>
      </c>
      <c r="F16" s="22">
        <v>46008126.189999998</v>
      </c>
      <c r="G16" s="22">
        <v>1736775.2000000002</v>
      </c>
      <c r="H16" s="21">
        <v>894180.4</v>
      </c>
      <c r="I16" s="21">
        <v>1199236.76</v>
      </c>
      <c r="J16" s="21">
        <f t="shared" si="0"/>
        <v>241673408.32999998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25805897.739999998</v>
      </c>
      <c r="D17" s="22">
        <v>105192387.20000002</v>
      </c>
      <c r="E17" s="22">
        <v>65988951.199999996</v>
      </c>
      <c r="F17" s="22">
        <v>60553259</v>
      </c>
      <c r="G17" s="22">
        <v>3052306.66</v>
      </c>
      <c r="H17" s="21">
        <v>363254.39999999997</v>
      </c>
      <c r="I17" s="21">
        <v>502421.35000000003</v>
      </c>
      <c r="J17" s="21">
        <f t="shared" si="0"/>
        <v>261458477.55000001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55432452.030000001</v>
      </c>
      <c r="D18" s="23">
        <f t="shared" ref="D18:I18" si="1">SUM(D14:D17)</f>
        <v>261273656.68000004</v>
      </c>
      <c r="E18" s="23">
        <f t="shared" si="1"/>
        <v>107325302.74000001</v>
      </c>
      <c r="F18" s="23">
        <f t="shared" si="1"/>
        <v>114421927.92</v>
      </c>
      <c r="G18" s="23">
        <f t="shared" si="1"/>
        <v>4789081.8600000003</v>
      </c>
      <c r="H18" s="23">
        <f>SUM(H14:H17)</f>
        <v>1371479.38</v>
      </c>
      <c r="I18" s="23">
        <f t="shared" si="1"/>
        <v>1701658.11</v>
      </c>
      <c r="J18" s="23">
        <f>SUM(J14:J17)</f>
        <v>546315558.72000003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FCF2-F0B5-4EE4-BC3D-93F1844EC90F}">
  <sheetPr>
    <pageSetUpPr fitToPage="1"/>
  </sheetPr>
  <dimension ref="A1:S25"/>
  <sheetViews>
    <sheetView showGridLines="0" topLeftCell="A8" zoomScale="130" zoomScaleNormal="130" zoomScaleSheetLayoutView="115" workbookViewId="0">
      <selection activeCell="C24" sqref="C24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18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19383393.710000001</v>
      </c>
      <c r="E14" s="21">
        <v>5734510.2300000004</v>
      </c>
      <c r="F14" s="21">
        <v>5216168.33</v>
      </c>
      <c r="G14" s="21">
        <v>0</v>
      </c>
      <c r="H14" s="21">
        <v>94536.049999999988</v>
      </c>
      <c r="I14" s="21">
        <v>0</v>
      </c>
      <c r="J14" s="21">
        <f>C14+D14+E14+F14+G14+H14+I14</f>
        <v>30428608.320000004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6039666.9799999986</v>
      </c>
      <c r="E15" s="21">
        <v>2038110.8</v>
      </c>
      <c r="F15" s="21">
        <v>2495744.79</v>
      </c>
      <c r="G15" s="21">
        <v>0</v>
      </c>
      <c r="H15" s="21">
        <v>15786.96</v>
      </c>
      <c r="I15" s="21">
        <v>0</v>
      </c>
      <c r="J15" s="21">
        <f t="shared" ref="J15:J17" si="0">C15+D15+E15+F15+G15+H15+I15</f>
        <v>10589309.529999999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42658090.190000005</v>
      </c>
      <c r="D16" s="22">
        <v>145647177.20000002</v>
      </c>
      <c r="E16" s="22">
        <v>41460116.640000001</v>
      </c>
      <c r="F16" s="22">
        <v>49468481.549999997</v>
      </c>
      <c r="G16" s="22">
        <v>1485623.8299999998</v>
      </c>
      <c r="H16" s="21">
        <v>1488150.0200000003</v>
      </c>
      <c r="I16" s="21">
        <v>1518763.2400000002</v>
      </c>
      <c r="J16" s="21">
        <f t="shared" si="0"/>
        <v>283726402.67000002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33863622.909999996</v>
      </c>
      <c r="D17" s="22">
        <v>117433777.46000002</v>
      </c>
      <c r="E17" s="22">
        <v>83970421.390000001</v>
      </c>
      <c r="F17" s="22">
        <v>68207318.24000001</v>
      </c>
      <c r="G17" s="22">
        <v>4784961.7600000007</v>
      </c>
      <c r="H17" s="21">
        <v>502409.26999999996</v>
      </c>
      <c r="I17" s="21">
        <v>680570.87000000011</v>
      </c>
      <c r="J17" s="21">
        <f t="shared" si="0"/>
        <v>309443081.89999998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76521713.099999994</v>
      </c>
      <c r="D18" s="23">
        <f t="shared" ref="D18:I18" si="1">SUM(D14:D17)</f>
        <v>288504015.35000002</v>
      </c>
      <c r="E18" s="23">
        <f t="shared" si="1"/>
        <v>133203159.06</v>
      </c>
      <c r="F18" s="23">
        <f t="shared" si="1"/>
        <v>125387712.91</v>
      </c>
      <c r="G18" s="23">
        <f t="shared" si="1"/>
        <v>6270585.5900000008</v>
      </c>
      <c r="H18" s="23">
        <f>SUM(H14:H17)</f>
        <v>2100882.3000000003</v>
      </c>
      <c r="I18" s="23">
        <f t="shared" si="1"/>
        <v>2199334.1100000003</v>
      </c>
      <c r="J18" s="23">
        <f>SUM(J14:J17)</f>
        <v>634187402.42000008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3609-3E6E-4516-9FE8-05588A97B2CB}">
  <sheetPr>
    <pageSetUpPr fitToPage="1"/>
  </sheetPr>
  <dimension ref="A1:S25"/>
  <sheetViews>
    <sheetView showGridLines="0" topLeftCell="A11" zoomScale="130" zoomScaleNormal="130" zoomScaleSheetLayoutView="115" workbookViewId="0">
      <selection activeCell="B19" sqref="B19:H22"/>
    </sheetView>
  </sheetViews>
  <sheetFormatPr baseColWidth="10" defaultColWidth="7.85546875" defaultRowHeight="11.25"/>
  <cols>
    <col min="1" max="1" width="4.42578125" style="1" customWidth="1"/>
    <col min="2" max="2" width="51.28515625" style="1" customWidth="1"/>
    <col min="3" max="3" width="15.28515625" style="1" bestFit="1" customWidth="1"/>
    <col min="4" max="6" width="15.28515625" style="1" customWidth="1"/>
    <col min="7" max="7" width="20.42578125" style="1" bestFit="1" customWidth="1"/>
    <col min="8" max="8" width="16.28515625" style="1" bestFit="1" customWidth="1"/>
    <col min="9" max="9" width="16.28515625" style="1" customWidth="1"/>
    <col min="10" max="10" width="16.140625" style="1" customWidth="1"/>
    <col min="11" max="11" width="8.42578125" style="1" customWidth="1"/>
    <col min="12" max="12" width="7.85546875" style="1" customWidth="1"/>
    <col min="13" max="16384" width="7.85546875" style="1"/>
  </cols>
  <sheetData>
    <row r="1" spans="1:19" ht="11.25" customHeight="1"/>
    <row r="2" spans="1:19" ht="11.25" customHeight="1"/>
    <row r="3" spans="1:19" ht="11.25" customHeight="1"/>
    <row r="5" spans="1:19" ht="11.25" customHeight="1">
      <c r="J5" s="2"/>
      <c r="K5" s="2"/>
    </row>
    <row r="6" spans="1:19" ht="11.25" customHeight="1">
      <c r="J6" s="2"/>
      <c r="K6" s="2"/>
    </row>
    <row r="7" spans="1:19" ht="18.75">
      <c r="B7" s="38" t="s">
        <v>28</v>
      </c>
      <c r="C7" s="38"/>
      <c r="D7" s="38"/>
      <c r="E7" s="38"/>
      <c r="F7" s="38"/>
      <c r="G7" s="38"/>
      <c r="H7" s="38"/>
      <c r="I7" s="38"/>
      <c r="J7" s="38"/>
      <c r="K7" s="2"/>
    </row>
    <row r="8" spans="1:19" ht="18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"/>
    </row>
    <row r="9" spans="1:19" ht="12" customHeight="1">
      <c r="B9" s="40" t="s">
        <v>19</v>
      </c>
      <c r="C9" s="40"/>
      <c r="D9" s="40"/>
      <c r="E9" s="40"/>
      <c r="F9" s="40"/>
      <c r="G9" s="40"/>
      <c r="H9" s="40"/>
      <c r="I9" s="40"/>
      <c r="J9" s="40"/>
      <c r="K9" s="4"/>
    </row>
    <row r="10" spans="1:19" ht="12" customHeight="1">
      <c r="B10" s="41" t="s">
        <v>13</v>
      </c>
      <c r="C10" s="41"/>
      <c r="D10" s="41"/>
      <c r="E10" s="41"/>
      <c r="F10" s="41"/>
      <c r="G10" s="41"/>
      <c r="H10" s="41"/>
      <c r="I10" s="41"/>
      <c r="J10" s="41"/>
      <c r="K10" s="4"/>
    </row>
    <row r="11" spans="1:19" ht="12" customHeight="1">
      <c r="B11" s="31"/>
      <c r="C11" s="31"/>
      <c r="D11" s="31"/>
      <c r="E11" s="31"/>
      <c r="F11" s="31"/>
      <c r="G11" s="31"/>
      <c r="H11" s="31"/>
      <c r="I11" s="31"/>
      <c r="J11" s="31"/>
      <c r="K11" s="4"/>
    </row>
    <row r="12" spans="1:19" ht="15" customHeight="1">
      <c r="B12" s="19"/>
      <c r="C12" s="44" t="s">
        <v>9</v>
      </c>
      <c r="D12" s="45"/>
      <c r="E12" s="44" t="s">
        <v>10</v>
      </c>
      <c r="F12" s="45"/>
      <c r="G12" s="45"/>
      <c r="H12" s="46" t="s">
        <v>11</v>
      </c>
      <c r="I12" s="47"/>
      <c r="J12" s="48" t="s">
        <v>5</v>
      </c>
      <c r="K12" s="4"/>
    </row>
    <row r="13" spans="1:19" ht="15">
      <c r="A13" s="5"/>
      <c r="B13" s="18" t="s">
        <v>0</v>
      </c>
      <c r="C13" s="18" t="s">
        <v>25</v>
      </c>
      <c r="D13" s="18" t="s">
        <v>26</v>
      </c>
      <c r="E13" s="18" t="s">
        <v>25</v>
      </c>
      <c r="F13" s="18" t="s">
        <v>26</v>
      </c>
      <c r="G13" s="18" t="s">
        <v>27</v>
      </c>
      <c r="H13" s="18" t="s">
        <v>25</v>
      </c>
      <c r="I13" s="33" t="s">
        <v>26</v>
      </c>
      <c r="J13" s="49"/>
      <c r="K13" s="5"/>
      <c r="M13" s="28"/>
      <c r="N13" s="28"/>
      <c r="O13" s="28"/>
      <c r="P13" s="28"/>
      <c r="Q13" s="28"/>
      <c r="R13" s="28"/>
      <c r="S13" s="28"/>
    </row>
    <row r="14" spans="1:19" customFormat="1" ht="15" customHeight="1">
      <c r="A14" s="1"/>
      <c r="B14" s="25" t="s">
        <v>1</v>
      </c>
      <c r="C14" s="21">
        <v>0</v>
      </c>
      <c r="D14" s="21">
        <v>17965619.68</v>
      </c>
      <c r="E14" s="21">
        <v>5600931.9500000011</v>
      </c>
      <c r="F14" s="21">
        <v>5118605.1099999994</v>
      </c>
      <c r="G14" s="21">
        <v>0</v>
      </c>
      <c r="H14" s="21">
        <v>92115.59</v>
      </c>
      <c r="I14" s="21">
        <v>0</v>
      </c>
      <c r="J14" s="21">
        <f>C14+D14+E14+F14+G14+H14+I14</f>
        <v>28777272.330000002</v>
      </c>
      <c r="K14" s="6"/>
      <c r="L14" s="6"/>
      <c r="M14" s="29"/>
      <c r="N14" s="30"/>
      <c r="O14" s="29"/>
      <c r="P14" s="29"/>
      <c r="Q14" s="29"/>
    </row>
    <row r="15" spans="1:19" customFormat="1" ht="15" customHeight="1">
      <c r="A15" s="1"/>
      <c r="B15" s="26" t="s">
        <v>2</v>
      </c>
      <c r="C15" s="21">
        <v>0</v>
      </c>
      <c r="D15" s="21">
        <v>5461048.4500000011</v>
      </c>
      <c r="E15" s="21">
        <v>1884623.13</v>
      </c>
      <c r="F15" s="21">
        <v>2538805.39</v>
      </c>
      <c r="G15" s="21">
        <v>0</v>
      </c>
      <c r="H15" s="21">
        <v>16099.33</v>
      </c>
      <c r="I15" s="21">
        <v>0</v>
      </c>
      <c r="J15" s="21">
        <f t="shared" ref="J15:J17" si="0">C15+D15+E15+F15+G15+H15+I15</f>
        <v>9900576.3000000007</v>
      </c>
      <c r="K15" s="6"/>
      <c r="L15" s="6"/>
      <c r="M15" s="29"/>
      <c r="N15" s="30"/>
      <c r="O15" s="29"/>
      <c r="P15" s="29"/>
      <c r="Q15" s="29"/>
    </row>
    <row r="16" spans="1:19" customFormat="1" ht="15" customHeight="1">
      <c r="A16" s="1"/>
      <c r="B16" s="26" t="s">
        <v>4</v>
      </c>
      <c r="C16" s="22">
        <v>49969690.960000001</v>
      </c>
      <c r="D16" s="22">
        <v>150530461.14000005</v>
      </c>
      <c r="E16" s="22">
        <v>45981587.470000006</v>
      </c>
      <c r="F16" s="22">
        <v>52922081.269999988</v>
      </c>
      <c r="G16" s="22">
        <v>1931930.2899999998</v>
      </c>
      <c r="H16" s="21">
        <v>1807903.85</v>
      </c>
      <c r="I16" s="21">
        <v>1525747.0000000002</v>
      </c>
      <c r="J16" s="21">
        <f t="shared" si="0"/>
        <v>304669401.98000008</v>
      </c>
      <c r="K16" s="6"/>
      <c r="L16" s="6"/>
      <c r="M16" s="29"/>
      <c r="N16" s="30"/>
      <c r="O16" s="29"/>
      <c r="P16" s="29"/>
      <c r="Q16" s="29"/>
    </row>
    <row r="17" spans="1:17" customFormat="1" ht="15" customHeight="1">
      <c r="A17" s="1"/>
      <c r="B17" s="26" t="s">
        <v>3</v>
      </c>
      <c r="C17" s="22">
        <v>40759164.810000002</v>
      </c>
      <c r="D17" s="22">
        <v>124805159.51000002</v>
      </c>
      <c r="E17" s="22">
        <v>94158648.539999992</v>
      </c>
      <c r="F17" s="22">
        <v>71582671.359999999</v>
      </c>
      <c r="G17" s="22">
        <v>2260465.8199999998</v>
      </c>
      <c r="H17" s="21">
        <v>893593.25</v>
      </c>
      <c r="I17" s="21">
        <v>729223.91999999993</v>
      </c>
      <c r="J17" s="21">
        <f t="shared" si="0"/>
        <v>335188927.21000004</v>
      </c>
      <c r="K17" s="6"/>
      <c r="L17" s="6"/>
      <c r="M17" s="29"/>
      <c r="N17" s="30"/>
      <c r="O17" s="29"/>
      <c r="P17" s="29"/>
      <c r="Q17" s="29"/>
    </row>
    <row r="18" spans="1:17" customFormat="1" ht="14.25" customHeight="1">
      <c r="A18" s="1"/>
      <c r="B18" s="27" t="s">
        <v>5</v>
      </c>
      <c r="C18" s="23">
        <f>SUM(C14:C17)</f>
        <v>90728855.770000011</v>
      </c>
      <c r="D18" s="23">
        <f t="shared" ref="D18:I18" si="1">SUM(D14:D17)</f>
        <v>298762288.78000009</v>
      </c>
      <c r="E18" s="23">
        <f t="shared" si="1"/>
        <v>147625791.09</v>
      </c>
      <c r="F18" s="23">
        <f t="shared" si="1"/>
        <v>132162163.13</v>
      </c>
      <c r="G18" s="23">
        <f t="shared" si="1"/>
        <v>4192396.1099999994</v>
      </c>
      <c r="H18" s="23">
        <f>SUM(H14:H17)</f>
        <v>2809712.02</v>
      </c>
      <c r="I18" s="23">
        <f t="shared" si="1"/>
        <v>2254970.92</v>
      </c>
      <c r="J18" s="23">
        <f>SUM(J14:J17)</f>
        <v>678536177.82000017</v>
      </c>
      <c r="K18" s="6"/>
      <c r="L18" s="6"/>
      <c r="M18" s="29"/>
      <c r="N18" s="29"/>
      <c r="O18" s="29"/>
      <c r="P18" s="29"/>
      <c r="Q18" s="29"/>
    </row>
    <row r="19" spans="1:17" customFormat="1" ht="21" customHeight="1">
      <c r="A19" s="1"/>
      <c r="B19" s="42" t="s">
        <v>6</v>
      </c>
      <c r="C19" s="43"/>
      <c r="D19" s="43"/>
      <c r="E19" s="43"/>
      <c r="F19" s="43"/>
      <c r="G19" s="43"/>
      <c r="H19" s="43"/>
      <c r="I19" s="32"/>
      <c r="J19" s="1"/>
      <c r="K19" s="1"/>
      <c r="L19" s="1"/>
      <c r="M19" s="1"/>
      <c r="N19" s="1"/>
      <c r="O19" s="1"/>
      <c r="P19" s="1"/>
      <c r="Q19" s="1"/>
    </row>
    <row r="20" spans="1:17" customFormat="1" ht="15">
      <c r="A20" s="1"/>
      <c r="B20" s="50" t="s">
        <v>31</v>
      </c>
      <c r="C20" s="32"/>
      <c r="D20" s="32"/>
      <c r="E20" s="32"/>
      <c r="F20" s="32"/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</row>
    <row r="21" spans="1:17" customFormat="1" ht="12.75">
      <c r="A21" s="1"/>
      <c r="B21" s="24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customFormat="1" ht="15" customHeight="1">
      <c r="A22" s="1"/>
      <c r="B22" s="24" t="s">
        <v>30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customFormat="1" ht="12.75">
      <c r="A23" s="1"/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customFormat="1" ht="12.75">
      <c r="A24" s="1"/>
      <c r="B24" s="2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B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B19:H19"/>
    <mergeCell ref="B7:J7"/>
    <mergeCell ref="B8:J8"/>
    <mergeCell ref="B9:J9"/>
    <mergeCell ref="B10:J10"/>
    <mergeCell ref="C12:D12"/>
    <mergeCell ref="E12:G12"/>
    <mergeCell ref="H12:I12"/>
    <mergeCell ref="J12:J13"/>
  </mergeCells>
  <printOptions horizontalCentered="1" verticalCentered="1"/>
  <pageMargins left="0.70866141732283472" right="0.70866141732283472" top="1.1417322834645669" bottom="1.1417322834645669" header="0.74803149606299213" footer="0.74803149606299213"/>
  <pageSetup scale="68" orientation="landscape" r:id="rId1"/>
  <headerFooter alignWithMargins="0"/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CARATULA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CARATULA!Área_de_impresión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revision>2</cp:revision>
  <cp:lastPrinted>2025-07-10T13:46:45Z</cp:lastPrinted>
  <dcterms:created xsi:type="dcterms:W3CDTF">2023-04-19T15:24:04Z</dcterms:created>
  <dcterms:modified xsi:type="dcterms:W3CDTF">2025-10-02T21:20:52Z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